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6" activeTab="0"/>
  </bookViews>
  <sheets>
    <sheet name="RO 2_17" sheetId="1" r:id="rId1"/>
  </sheets>
  <definedNames>
    <definedName name="_xlnm.Print_Area" localSheetId="0">'RO 2_17'!$A$1:$J$82</definedName>
  </definedNames>
  <calcPr fullCalcOnLoad="1"/>
</workbook>
</file>

<file path=xl/comments1.xml><?xml version="1.0" encoding="utf-8"?>
<comments xmlns="http://schemas.openxmlformats.org/spreadsheetml/2006/main">
  <authors>
    <author/>
    <author>Jarosova</author>
  </authors>
  <commentList>
    <comment ref="F9" authorId="0">
      <text>
        <r>
          <rPr>
            <sz val="8"/>
            <color indexed="8"/>
            <rFont val="Tahoma"/>
            <family val="2"/>
          </rPr>
          <t>Projekt CSS</t>
        </r>
      </text>
    </comment>
    <comment ref="H9" authorId="0">
      <text>
        <r>
          <rPr>
            <sz val="8"/>
            <color indexed="8"/>
            <rFont val="Tahoma"/>
            <family val="2"/>
          </rPr>
          <t>Projekt CSS</t>
        </r>
      </text>
    </comment>
    <comment ref="H12" authorId="0">
      <text>
        <r>
          <rPr>
            <sz val="8"/>
            <color indexed="8"/>
            <rFont val="Tahoma"/>
            <family val="2"/>
          </rPr>
          <t>Projekt CSS</t>
        </r>
      </text>
    </comment>
    <comment ref="F22" authorId="0">
      <text>
        <r>
          <rPr>
            <sz val="10"/>
            <rFont val="Arial"/>
            <family val="2"/>
          </rPr>
          <t>Neinv.Dotace „Kompostujeme 2017“</t>
        </r>
      </text>
    </comment>
    <comment ref="H22" authorId="0">
      <text>
        <r>
          <rPr>
            <sz val="10"/>
            <rFont val="Arial"/>
            <family val="2"/>
          </rPr>
          <t>Neinv.Dotace „Kompostujeme 2017“</t>
        </r>
      </text>
    </comment>
    <comment ref="F23" authorId="0">
      <text>
        <r>
          <rPr>
            <sz val="9"/>
            <color indexed="8"/>
            <rFont val="Tahoma"/>
            <family val="2"/>
          </rPr>
          <t xml:space="preserve">Biodiverzita - neinv. dot. SR
</t>
        </r>
      </text>
    </comment>
    <comment ref="H23" authorId="0">
      <text>
        <r>
          <rPr>
            <sz val="9"/>
            <color indexed="8"/>
            <rFont val="Tahoma"/>
            <family val="2"/>
          </rPr>
          <t xml:space="preserve">Biodiverzita - neinv. dot. SR
</t>
        </r>
      </text>
    </comment>
    <comment ref="F24" authorId="0">
      <text>
        <r>
          <rPr>
            <sz val="9"/>
            <color indexed="8"/>
            <rFont val="Tahoma"/>
            <family val="2"/>
          </rPr>
          <t xml:space="preserve">Členské příspěvky 150 tis.
+ příspěvky obcí - biodiverzita 116 tis. + Kompostujeme 2017
</t>
        </r>
      </text>
    </comment>
    <comment ref="H24" authorId="0">
      <text>
        <r>
          <rPr>
            <sz val="9"/>
            <color indexed="8"/>
            <rFont val="Tahoma"/>
            <family val="2"/>
          </rPr>
          <t xml:space="preserve">Členské příspěvky 150 tis.
+ příspěvky obcí - biodiverzita 116 tis. + Kompostujeme 2017
</t>
        </r>
      </text>
    </comment>
    <comment ref="F25" authorId="0">
      <text>
        <r>
          <rPr>
            <sz val="9"/>
            <color indexed="8"/>
            <rFont val="Tahoma"/>
            <family val="2"/>
          </rPr>
          <t xml:space="preserve">Biodiverzita - neinv. dot. EU
</t>
        </r>
      </text>
    </comment>
    <comment ref="H25" authorId="0">
      <text>
        <r>
          <rPr>
            <sz val="9"/>
            <color indexed="8"/>
            <rFont val="Tahoma"/>
            <family val="2"/>
          </rPr>
          <t xml:space="preserve">Biodiverzita - neinv. dot. EU
</t>
        </r>
      </text>
    </comment>
    <comment ref="F26" authorId="0">
      <text>
        <r>
          <rPr>
            <sz val="9"/>
            <color indexed="8"/>
            <rFont val="Tahoma"/>
            <family val="2"/>
          </rPr>
          <t xml:space="preserve">biodiverzita - inv. dot. SR
</t>
        </r>
      </text>
    </comment>
    <comment ref="H26" authorId="0">
      <text>
        <r>
          <rPr>
            <sz val="9"/>
            <color indexed="8"/>
            <rFont val="Tahoma"/>
            <family val="2"/>
          </rPr>
          <t xml:space="preserve">biodiverzita - inv. dot. SR
</t>
        </r>
      </text>
    </comment>
    <comment ref="F27" authorId="0">
      <text>
        <r>
          <rPr>
            <sz val="9"/>
            <color indexed="8"/>
            <rFont val="Tahoma"/>
            <family val="2"/>
          </rPr>
          <t xml:space="preserve">Biodiverzita - inv. dot EU 
</t>
        </r>
      </text>
    </comment>
    <comment ref="H27" authorId="0">
      <text>
        <r>
          <rPr>
            <sz val="8"/>
            <color indexed="8"/>
            <rFont val="Tahoma"/>
            <family val="2"/>
          </rPr>
          <t>Projekt CSS</t>
        </r>
      </text>
    </comment>
    <comment ref="F34" authorId="0">
      <text>
        <r>
          <rPr>
            <sz val="8"/>
            <color indexed="8"/>
            <rFont val="Tahoma"/>
            <family val="2"/>
          </rPr>
          <t xml:space="preserve">úprava běžeckých stop
</t>
        </r>
      </text>
    </comment>
    <comment ref="H34" authorId="0">
      <text>
        <r>
          <rPr>
            <sz val="8"/>
            <color indexed="8"/>
            <rFont val="Tahoma"/>
            <family val="2"/>
          </rPr>
          <t xml:space="preserve">úprava běžeckých stop
</t>
        </r>
      </text>
    </comment>
    <comment ref="F37" authorId="0">
      <text>
        <r>
          <rPr>
            <sz val="8"/>
            <color indexed="8"/>
            <rFont val="Tahoma"/>
            <family val="2"/>
          </rPr>
          <t>vedení účetnictví + MLZ</t>
        </r>
      </text>
    </comment>
    <comment ref="H37" authorId="0">
      <text>
        <r>
          <rPr>
            <sz val="9"/>
            <color indexed="8"/>
            <rFont val="Tahoma"/>
            <family val="2"/>
          </rPr>
          <t xml:space="preserve">biodiverzita - inv. dot. SR
</t>
        </r>
      </text>
    </comment>
    <comment ref="H38" authorId="0">
      <text>
        <r>
          <rPr>
            <sz val="9"/>
            <color indexed="8"/>
            <rFont val="Tahoma"/>
            <family val="2"/>
          </rPr>
          <t xml:space="preserve">biodiverzita - inv. dot. SR
</t>
        </r>
      </text>
    </comment>
    <comment ref="H39" authorId="0">
      <text>
        <r>
          <rPr>
            <sz val="9"/>
            <color indexed="8"/>
            <rFont val="Tahoma"/>
            <family val="2"/>
          </rPr>
          <t xml:space="preserve">biodiverzita - inv. dot. SR
</t>
        </r>
      </text>
    </comment>
    <comment ref="H40" authorId="0">
      <text>
        <r>
          <rPr>
            <sz val="9"/>
            <color indexed="8"/>
            <rFont val="Tahoma"/>
            <family val="2"/>
          </rPr>
          <t xml:space="preserve">biodiverzita - inv. dot. SR
</t>
        </r>
      </text>
    </comment>
    <comment ref="H41" authorId="0">
      <text>
        <r>
          <rPr>
            <sz val="9"/>
            <color indexed="8"/>
            <rFont val="Tahoma"/>
            <family val="2"/>
          </rPr>
          <t xml:space="preserve">biodiverzita - inv. dot. SR
</t>
        </r>
      </text>
    </comment>
    <comment ref="F42" authorId="0">
      <text>
        <r>
          <rPr>
            <sz val="8"/>
            <color indexed="8"/>
            <rFont val="Tahoma"/>
            <family val="2"/>
          </rPr>
          <t xml:space="preserve">upgrade - soft.
</t>
        </r>
      </text>
    </comment>
    <comment ref="H42" authorId="0">
      <text>
        <r>
          <rPr>
            <sz val="9"/>
            <color indexed="8"/>
            <rFont val="Tahoma"/>
            <family val="2"/>
          </rPr>
          <t xml:space="preserve">biodiverzita - inv. dot. SR
</t>
        </r>
      </text>
    </comment>
    <comment ref="H43" authorId="0">
      <text>
        <r>
          <rPr>
            <sz val="9"/>
            <color indexed="8"/>
            <rFont val="Tahoma"/>
            <family val="2"/>
          </rPr>
          <t xml:space="preserve">biodiverzita - inv. dot. SR
</t>
        </r>
      </text>
    </comment>
    <comment ref="H44" authorId="0">
      <text>
        <r>
          <rPr>
            <sz val="9"/>
            <color indexed="8"/>
            <rFont val="Tahoma"/>
            <family val="2"/>
          </rPr>
          <t xml:space="preserve">biodiverzita - inv. dot. SR
</t>
        </r>
      </text>
    </comment>
    <comment ref="F45" authorId="0">
      <text>
        <r>
          <rPr>
            <sz val="8"/>
            <color indexed="8"/>
            <rFont val="Tahoma"/>
            <family val="2"/>
          </rPr>
          <t>příspěvek RBK</t>
        </r>
      </text>
    </comment>
    <comment ref="H45" authorId="0">
      <text>
        <r>
          <rPr>
            <sz val="8"/>
            <color indexed="8"/>
            <rFont val="Tahoma"/>
            <family val="2"/>
          </rPr>
          <t>Projekt CSS</t>
        </r>
      </text>
    </comment>
    <comment ref="F48" authorId="0">
      <text>
        <r>
          <rPr>
            <sz val="10"/>
            <rFont val="Arial"/>
            <family val="2"/>
          </rPr>
          <t>Projekty „Kompostujeme 2017“</t>
        </r>
      </text>
    </comment>
    <comment ref="H48" authorId="0">
      <text>
        <r>
          <rPr>
            <sz val="8"/>
            <color indexed="8"/>
            <rFont val="Tahoma"/>
            <family val="2"/>
          </rPr>
          <t>Projekt CSS</t>
        </r>
      </text>
    </comment>
    <comment ref="H57" authorId="0">
      <text>
        <r>
          <rPr>
            <sz val="9"/>
            <color indexed="8"/>
            <rFont val="Tahoma"/>
            <family val="2"/>
          </rPr>
          <t xml:space="preserve">biodiverzita - inv. dot. SR
</t>
        </r>
      </text>
    </comment>
    <comment ref="H58" authorId="0">
      <text>
        <r>
          <rPr>
            <sz val="9"/>
            <color indexed="8"/>
            <rFont val="Tahoma"/>
            <family val="2"/>
          </rPr>
          <t xml:space="preserve">biodiverzita - inv. dot. SR
</t>
        </r>
      </text>
    </comment>
    <comment ref="H59" authorId="0">
      <text>
        <r>
          <rPr>
            <sz val="9"/>
            <color indexed="8"/>
            <rFont val="Tahoma"/>
            <family val="2"/>
          </rPr>
          <t xml:space="preserve">biodiverzita - inv. dot. SR
</t>
        </r>
      </text>
    </comment>
    <comment ref="H60" authorId="0">
      <text>
        <r>
          <rPr>
            <sz val="9"/>
            <color indexed="8"/>
            <rFont val="Tahoma"/>
            <family val="2"/>
          </rPr>
          <t xml:space="preserve">biodiverzita - inv. dot. SR
</t>
        </r>
      </text>
    </comment>
    <comment ref="H61" authorId="0">
      <text>
        <r>
          <rPr>
            <sz val="8"/>
            <color indexed="8"/>
            <rFont val="Tahoma"/>
            <family val="2"/>
          </rPr>
          <t>Projekt CSS</t>
        </r>
      </text>
    </comment>
    <comment ref="F64" authorId="0">
      <text>
        <r>
          <rPr>
            <sz val="8"/>
            <color indexed="8"/>
            <rFont val="Tahoma"/>
            <family val="2"/>
          </rPr>
          <t xml:space="preserve">bankovní poplatky
</t>
        </r>
      </text>
    </comment>
    <comment ref="H64" authorId="0">
      <text>
        <r>
          <rPr>
            <sz val="8"/>
            <color indexed="8"/>
            <rFont val="Tahoma"/>
            <family val="2"/>
          </rPr>
          <t>Projekt CSS</t>
        </r>
      </text>
    </comment>
    <comment ref="H67" authorId="0">
      <text>
        <r>
          <rPr>
            <sz val="8"/>
            <color indexed="8"/>
            <rFont val="Tahoma"/>
            <family val="2"/>
          </rPr>
          <t>Projekt CSS</t>
        </r>
      </text>
    </comment>
    <comment ref="F74" authorId="0">
      <text>
        <r>
          <rPr>
            <sz val="10"/>
            <rFont val="Arial"/>
            <family val="2"/>
          </rPr>
          <t>Výhledová dotace Kompostujeme v LZ 2017</t>
        </r>
      </text>
    </comment>
    <comment ref="H74" authorId="0">
      <text>
        <r>
          <rPr>
            <sz val="10"/>
            <rFont val="Arial"/>
            <family val="2"/>
          </rPr>
          <t>Výhledová dotace Kompostujeme v LZ 2017</t>
        </r>
      </text>
    </comment>
    <comment ref="F75" authorId="0">
      <text>
        <r>
          <rPr>
            <sz val="10"/>
            <rFont val="Arial"/>
            <family val="2"/>
          </rPr>
          <t>Vratka půjčky LZ</t>
        </r>
      </text>
    </comment>
    <comment ref="H75" authorId="0">
      <text>
        <r>
          <rPr>
            <sz val="10"/>
            <rFont val="Arial"/>
            <family val="2"/>
          </rPr>
          <t>Vratka půjčky LZ</t>
        </r>
      </text>
    </comment>
    <comment ref="G5" authorId="1">
      <text>
        <r>
          <rPr>
            <b/>
            <sz val="9"/>
            <rFont val="Tahoma"/>
            <family val="2"/>
          </rPr>
          <t>Jarosova:</t>
        </r>
        <r>
          <rPr>
            <sz val="9"/>
            <rFont val="Tahoma"/>
            <family val="2"/>
          </rPr>
          <t xml:space="preserve">
LZ_MLZ uhrada dobropisů
</t>
        </r>
      </text>
    </comment>
    <comment ref="G52" authorId="1">
      <text>
        <r>
          <rPr>
            <b/>
            <sz val="9"/>
            <rFont val="Tahoma"/>
            <family val="2"/>
          </rPr>
          <t>Jarosova:</t>
        </r>
        <r>
          <rPr>
            <sz val="9"/>
            <rFont val="Tahoma"/>
            <family val="2"/>
          </rPr>
          <t xml:space="preserve">
Biodiverzita_prik.zmluva Coufalikova</t>
        </r>
      </text>
    </comment>
    <comment ref="G48" authorId="1">
      <text>
        <r>
          <rPr>
            <b/>
            <sz val="9"/>
            <rFont val="Tahoma"/>
            <family val="2"/>
          </rPr>
          <t>Jarosova:</t>
        </r>
        <r>
          <rPr>
            <sz val="9"/>
            <rFont val="Tahoma"/>
            <family val="2"/>
          </rPr>
          <t xml:space="preserve">
Odměna…LZ</t>
        </r>
      </text>
    </comment>
  </commentList>
</comments>
</file>

<file path=xl/sharedStrings.xml><?xml version="1.0" encoding="utf-8"?>
<sst xmlns="http://schemas.openxmlformats.org/spreadsheetml/2006/main" count="94" uniqueCount="67">
  <si>
    <t>Rozpočtová skladba</t>
  </si>
  <si>
    <t>Název</t>
  </si>
  <si>
    <t>Změna</t>
  </si>
  <si>
    <t>Rozpočet po 1. úpravě</t>
  </si>
  <si>
    <t>paragraf</t>
  </si>
  <si>
    <t>Ostatní činnosti související se službami obyvatelstvu</t>
  </si>
  <si>
    <t>položka</t>
  </si>
  <si>
    <t>Přijaté nekapitálové příspěvky a náhrady</t>
  </si>
  <si>
    <t xml:space="preserve">paragraf </t>
  </si>
  <si>
    <t>Příjmy a výdaje z úvěrových a finančních operací</t>
  </si>
  <si>
    <t>Příjmy z úroků</t>
  </si>
  <si>
    <t>Převody vlastním fondům v rozp.úz.úr.</t>
  </si>
  <si>
    <t>Převody z rozpočtových účtů</t>
  </si>
  <si>
    <t>Celkem třída 2 a 3</t>
  </si>
  <si>
    <t>Třída 4</t>
  </si>
  <si>
    <t>Dotace</t>
  </si>
  <si>
    <t>Paragraf</t>
  </si>
  <si>
    <t>Ostatní neinvestiční transfery ze SR</t>
  </si>
  <si>
    <t>Neinvestiční dotace od obcí</t>
  </si>
  <si>
    <t>Neinvestiční přijaté transfery od mezinárodních institucí</t>
  </si>
  <si>
    <t>Ostatní přijaté transfery ze SR</t>
  </si>
  <si>
    <t>Investiční přijaté transfery od mezinárodních institucí</t>
  </si>
  <si>
    <t>Celkem 4</t>
  </si>
  <si>
    <t>Změna příjmy celkem</t>
  </si>
  <si>
    <t>Třída 5,6</t>
  </si>
  <si>
    <t>Výdaje</t>
  </si>
  <si>
    <t>Cestovní ruch</t>
  </si>
  <si>
    <t>Komunální služby a územní rozvoj</t>
  </si>
  <si>
    <t>Ostatní osobní výdaje</t>
  </si>
  <si>
    <t xml:space="preserve">Nákup materiálu </t>
  </si>
  <si>
    <t>Poštovné</t>
  </si>
  <si>
    <t xml:space="preserve">Služby školení a vzdělávání </t>
  </si>
  <si>
    <t>Nákup ostatních služeb</t>
  </si>
  <si>
    <t>Software</t>
  </si>
  <si>
    <t>Cestovné</t>
  </si>
  <si>
    <t>Pohoštění</t>
  </si>
  <si>
    <t>Ostatní neinvestiční dotace neziskovým a podobným organizacím</t>
  </si>
  <si>
    <t>3726</t>
  </si>
  <si>
    <t xml:space="preserve">    Využívání a zneškodňování odpadů</t>
  </si>
  <si>
    <t xml:space="preserve">    Stroje, přístroje a zařízení</t>
  </si>
  <si>
    <t>3900</t>
  </si>
  <si>
    <t>5011</t>
  </si>
  <si>
    <t>Platy zaměstnanců v pracovním poměru</t>
  </si>
  <si>
    <t>5031</t>
  </si>
  <si>
    <t xml:space="preserve">Pov.poj.na soc.zab. </t>
  </si>
  <si>
    <t>5032</t>
  </si>
  <si>
    <t>Pov.poj na veřejné zdravotní pojištění</t>
  </si>
  <si>
    <t>5038</t>
  </si>
  <si>
    <t>Pov. po.. na úrazové pojištění</t>
  </si>
  <si>
    <t>5169</t>
  </si>
  <si>
    <t>Služby peněžních ústavů</t>
  </si>
  <si>
    <t>6330</t>
  </si>
  <si>
    <t xml:space="preserve">    Převody vlastním rozpočtovým úz.úr.</t>
  </si>
  <si>
    <t xml:space="preserve">    Převody vlastním rozpočtovým účtům</t>
  </si>
  <si>
    <t>Změna výdaje celkem</t>
  </si>
  <si>
    <t>Třída 8</t>
  </si>
  <si>
    <t>Financování</t>
  </si>
  <si>
    <t>Krátkodobé přijaté půjčené prostředky</t>
  </si>
  <si>
    <t>Uhrazené splátky kr. půjček</t>
  </si>
  <si>
    <t>Změna stavu krátkodobých prostředků na BU</t>
  </si>
  <si>
    <t>Celkem financování</t>
  </si>
  <si>
    <t>3741</t>
  </si>
  <si>
    <t>Ochrana druhů a stanovišť</t>
  </si>
  <si>
    <t>Využívání a zneškodňování odpadů</t>
  </si>
  <si>
    <t xml:space="preserve"> Rozpočtové opatření č. 2/2017</t>
  </si>
  <si>
    <t xml:space="preserve">Rozpočtovým opatřením č. 2/2017 dochází k navýšení příjmů rozpočtu o 72.600 Kč  a k navýšení výdajů o 35.000 Kč .  </t>
  </si>
  <si>
    <t>Schválené: 20.09.2017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</si>
</sst>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0">
    <font>
      <sz val="10"/>
      <name val="Arial"/>
      <family val="2"/>
    </font>
    <font>
      <sz val="10"/>
      <name val="Arial CE"/>
      <family val="2"/>
    </font>
    <font>
      <sz val="10"/>
      <name val="Calibri"/>
      <family val="2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name val="Calibri"/>
      <family val="2"/>
    </font>
    <font>
      <sz val="8"/>
      <color indexed="8"/>
      <name val="Tahoma"/>
      <family val="2"/>
    </font>
    <font>
      <sz val="9"/>
      <color indexed="8"/>
      <name val="Tahoma"/>
      <family val="2"/>
    </font>
    <font>
      <b/>
      <u val="single"/>
      <sz val="10"/>
      <name val="Calibri"/>
      <family val="2"/>
    </font>
    <font>
      <sz val="7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35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1" fillId="0" borderId="0">
      <alignment/>
      <protection/>
    </xf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2" fillId="0" borderId="0" xfId="36" applyFont="1">
      <alignment/>
      <protection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3" fontId="4" fillId="33" borderId="12" xfId="0" applyNumberFormat="1" applyFont="1" applyFill="1" applyBorder="1" applyAlignment="1">
      <alignment horizontal="center" vertical="center" wrapText="1"/>
    </xf>
    <xf numFmtId="4" fontId="4" fillId="33" borderId="13" xfId="0" applyNumberFormat="1" applyFont="1" applyFill="1" applyBorder="1" applyAlignment="1">
      <alignment horizontal="center" vertical="center" wrapText="1"/>
    </xf>
    <xf numFmtId="3" fontId="4" fillId="33" borderId="11" xfId="0" applyNumberFormat="1" applyFont="1" applyFill="1" applyBorder="1" applyAlignment="1">
      <alignment horizontal="center" vertical="center" wrapText="1"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16" xfId="36" applyFont="1" applyBorder="1" applyAlignment="1">
      <alignment horizontal="center"/>
      <protection/>
    </xf>
    <xf numFmtId="0" fontId="8" fillId="0" borderId="17" xfId="36" applyFont="1" applyBorder="1" applyAlignment="1">
      <alignment horizontal="center"/>
      <protection/>
    </xf>
    <xf numFmtId="0" fontId="8" fillId="0" borderId="18" xfId="36" applyFont="1" applyBorder="1" applyAlignment="1">
      <alignment horizontal="left" indent="1"/>
      <protection/>
    </xf>
    <xf numFmtId="0" fontId="2" fillId="0" borderId="0" xfId="36" applyFont="1" applyBorder="1">
      <alignment/>
      <protection/>
    </xf>
    <xf numFmtId="0" fontId="2" fillId="0" borderId="18" xfId="36" applyFont="1" applyBorder="1" applyAlignment="1">
      <alignment horizontal="left" indent="1"/>
      <protection/>
    </xf>
    <xf numFmtId="4" fontId="2" fillId="0" borderId="19" xfId="36" applyNumberFormat="1" applyFont="1" applyFill="1" applyBorder="1" applyAlignment="1">
      <alignment horizontal="right" indent="1"/>
      <protection/>
    </xf>
    <xf numFmtId="4" fontId="2" fillId="0" borderId="20" xfId="36" applyNumberFormat="1" applyFont="1" applyFill="1" applyBorder="1" applyAlignment="1">
      <alignment horizontal="right" indent="1"/>
      <protection/>
    </xf>
    <xf numFmtId="0" fontId="2" fillId="0" borderId="16" xfId="36" applyFont="1" applyBorder="1" applyAlignment="1">
      <alignment horizontal="center"/>
      <protection/>
    </xf>
    <xf numFmtId="0" fontId="2" fillId="0" borderId="17" xfId="36" applyFont="1" applyBorder="1" applyAlignment="1">
      <alignment horizontal="center"/>
      <protection/>
    </xf>
    <xf numFmtId="10" fontId="2" fillId="0" borderId="16" xfId="36" applyNumberFormat="1" applyFont="1" applyFill="1" applyBorder="1" applyAlignment="1">
      <alignment horizontal="right" indent="1"/>
      <protection/>
    </xf>
    <xf numFmtId="0" fontId="2" fillId="0" borderId="18" xfId="36" applyFont="1" applyBorder="1" applyAlignment="1">
      <alignment horizontal="right"/>
      <protection/>
    </xf>
    <xf numFmtId="4" fontId="2" fillId="0" borderId="21" xfId="36" applyNumberFormat="1" applyFont="1" applyBorder="1" applyAlignment="1">
      <alignment horizontal="right" indent="1"/>
      <protection/>
    </xf>
    <xf numFmtId="0" fontId="8" fillId="0" borderId="22" xfId="36" applyFont="1" applyBorder="1" applyAlignment="1">
      <alignment horizontal="left"/>
      <protection/>
    </xf>
    <xf numFmtId="4" fontId="8" fillId="0" borderId="21" xfId="36" applyNumberFormat="1" applyFont="1" applyBorder="1" applyAlignment="1">
      <alignment horizontal="right" indent="1"/>
      <protection/>
    </xf>
    <xf numFmtId="0" fontId="8" fillId="0" borderId="23" xfId="36" applyFont="1" applyBorder="1" applyAlignment="1">
      <alignment horizontal="left"/>
      <protection/>
    </xf>
    <xf numFmtId="0" fontId="8" fillId="0" borderId="14" xfId="36" applyFont="1" applyBorder="1" applyAlignment="1">
      <alignment horizontal="center"/>
      <protection/>
    </xf>
    <xf numFmtId="0" fontId="8" fillId="0" borderId="22" xfId="36" applyFont="1" applyBorder="1" applyAlignment="1">
      <alignment horizontal="center"/>
      <protection/>
    </xf>
    <xf numFmtId="49" fontId="8" fillId="0" borderId="24" xfId="36" applyNumberFormat="1" applyFont="1" applyBorder="1" applyAlignment="1">
      <alignment horizontal="center"/>
      <protection/>
    </xf>
    <xf numFmtId="0" fontId="8" fillId="0" borderId="16" xfId="36" applyFont="1" applyFill="1" applyBorder="1" applyAlignment="1">
      <alignment horizontal="center"/>
      <protection/>
    </xf>
    <xf numFmtId="0" fontId="2" fillId="0" borderId="17" xfId="36" applyFont="1" applyFill="1" applyBorder="1" applyAlignment="1">
      <alignment horizontal="center"/>
      <protection/>
    </xf>
    <xf numFmtId="0" fontId="2" fillId="0" borderId="0" xfId="36" applyFont="1" applyFill="1" applyBorder="1" applyAlignment="1">
      <alignment horizontal="left" indent="1"/>
      <protection/>
    </xf>
    <xf numFmtId="0" fontId="2" fillId="0" borderId="20" xfId="0" applyFont="1" applyBorder="1" applyAlignment="1">
      <alignment/>
    </xf>
    <xf numFmtId="0" fontId="2" fillId="0" borderId="25" xfId="36" applyFont="1" applyFill="1" applyBorder="1">
      <alignment/>
      <protection/>
    </xf>
    <xf numFmtId="0" fontId="2" fillId="0" borderId="0" xfId="36" applyFont="1" applyBorder="1" applyAlignment="1">
      <alignment horizontal="left" indent="1"/>
      <protection/>
    </xf>
    <xf numFmtId="0" fontId="2" fillId="0" borderId="25" xfId="36" applyFont="1" applyBorder="1">
      <alignment/>
      <protection/>
    </xf>
    <xf numFmtId="4" fontId="2" fillId="0" borderId="25" xfId="36" applyNumberFormat="1" applyFont="1" applyFill="1" applyBorder="1" applyAlignment="1">
      <alignment horizontal="right" indent="1"/>
      <protection/>
    </xf>
    <xf numFmtId="0" fontId="2" fillId="0" borderId="15" xfId="36" applyFont="1" applyBorder="1">
      <alignment/>
      <protection/>
    </xf>
    <xf numFmtId="4" fontId="8" fillId="0" borderId="26" xfId="36" applyNumberFormat="1" applyFont="1" applyBorder="1" applyAlignment="1">
      <alignment horizontal="right" indent="1"/>
      <protection/>
    </xf>
    <xf numFmtId="0" fontId="2" fillId="0" borderId="0" xfId="0" applyFont="1" applyAlignment="1">
      <alignment/>
    </xf>
    <xf numFmtId="3" fontId="8" fillId="33" borderId="27" xfId="0" applyNumberFormat="1" applyFont="1" applyFill="1" applyBorder="1" applyAlignment="1">
      <alignment horizontal="right" wrapText="1" indent="1"/>
    </xf>
    <xf numFmtId="3" fontId="8" fillId="33" borderId="28" xfId="0" applyNumberFormat="1" applyFont="1" applyFill="1" applyBorder="1" applyAlignment="1">
      <alignment horizontal="right" wrapText="1" indent="1"/>
    </xf>
    <xf numFmtId="3" fontId="8" fillId="33" borderId="29" xfId="0" applyNumberFormat="1" applyFont="1" applyFill="1" applyBorder="1" applyAlignment="1">
      <alignment horizontal="right" wrapText="1" indent="1"/>
    </xf>
    <xf numFmtId="0" fontId="8" fillId="0" borderId="0" xfId="36" applyFont="1" applyBorder="1" applyAlignment="1">
      <alignment horizontal="left"/>
      <protection/>
    </xf>
    <xf numFmtId="0" fontId="8" fillId="0" borderId="30" xfId="36" applyFont="1" applyBorder="1" applyAlignment="1">
      <alignment horizontal="center"/>
      <protection/>
    </xf>
    <xf numFmtId="0" fontId="8" fillId="0" borderId="0" xfId="36" applyFont="1" applyBorder="1" applyAlignment="1">
      <alignment horizontal="center"/>
      <protection/>
    </xf>
    <xf numFmtId="0" fontId="2" fillId="0" borderId="30" xfId="36" applyFont="1" applyBorder="1" applyAlignment="1">
      <alignment horizontal="center"/>
      <protection/>
    </xf>
    <xf numFmtId="10" fontId="2" fillId="0" borderId="0" xfId="36" applyNumberFormat="1" applyFont="1" applyFill="1" applyBorder="1" applyAlignment="1">
      <alignment horizontal="right" indent="1"/>
      <protection/>
    </xf>
    <xf numFmtId="4" fontId="2" fillId="0" borderId="31" xfId="36" applyNumberFormat="1" applyFont="1" applyBorder="1" applyAlignment="1">
      <alignment horizontal="right" indent="1"/>
      <protection/>
    </xf>
    <xf numFmtId="0" fontId="8" fillId="0" borderId="16" xfId="0" applyFont="1" applyBorder="1" applyAlignment="1">
      <alignment horizontal="center"/>
    </xf>
    <xf numFmtId="49" fontId="8" fillId="0" borderId="17" xfId="0" applyNumberFormat="1" applyFont="1" applyBorder="1" applyAlignment="1">
      <alignment horizontal="center"/>
    </xf>
    <xf numFmtId="4" fontId="2" fillId="0" borderId="20" xfId="36" applyNumberFormat="1" applyFont="1" applyBorder="1" applyAlignment="1">
      <alignment horizontal="right" indent="1"/>
      <protection/>
    </xf>
    <xf numFmtId="4" fontId="2" fillId="0" borderId="19" xfId="36" applyNumberFormat="1" applyFont="1" applyBorder="1" applyAlignment="1">
      <alignment horizontal="right" indent="1"/>
      <protection/>
    </xf>
    <xf numFmtId="49" fontId="8" fillId="0" borderId="17" xfId="36" applyNumberFormat="1" applyFont="1" applyBorder="1" applyAlignment="1">
      <alignment horizontal="center"/>
      <protection/>
    </xf>
    <xf numFmtId="0" fontId="8" fillId="0" borderId="0" xfId="36" applyFont="1" applyBorder="1" applyAlignment="1">
      <alignment horizontal="left" indent="1"/>
      <protection/>
    </xf>
    <xf numFmtId="49" fontId="2" fillId="0" borderId="17" xfId="36" applyNumberFormat="1" applyFont="1" applyBorder="1" applyAlignment="1">
      <alignment horizontal="center"/>
      <protection/>
    </xf>
    <xf numFmtId="49" fontId="2" fillId="0" borderId="17" xfId="0" applyNumberFormat="1" applyFont="1" applyBorder="1" applyAlignment="1">
      <alignment horizontal="center"/>
    </xf>
    <xf numFmtId="0" fontId="2" fillId="0" borderId="0" xfId="0" applyFont="1" applyAlignment="1">
      <alignment/>
    </xf>
    <xf numFmtId="3" fontId="8" fillId="33" borderId="27" xfId="0" applyNumberFormat="1" applyFont="1" applyFill="1" applyBorder="1" applyAlignment="1">
      <alignment horizontal="right" wrapText="1" indent="1"/>
    </xf>
    <xf numFmtId="4" fontId="2" fillId="0" borderId="25" xfId="36" applyNumberFormat="1" applyFont="1" applyBorder="1" applyAlignment="1">
      <alignment horizontal="right" indent="1"/>
      <protection/>
    </xf>
    <xf numFmtId="0" fontId="2" fillId="0" borderId="32" xfId="36" applyFont="1" applyBorder="1" applyAlignment="1">
      <alignment horizontal="center"/>
      <protection/>
    </xf>
    <xf numFmtId="0" fontId="2" fillId="0" borderId="33" xfId="36" applyFont="1" applyBorder="1" applyAlignment="1">
      <alignment horizontal="center"/>
      <protection/>
    </xf>
    <xf numFmtId="0" fontId="2" fillId="0" borderId="23" xfId="36" applyFont="1" applyBorder="1" applyAlignment="1">
      <alignment horizontal="left" indent="1"/>
      <protection/>
    </xf>
    <xf numFmtId="0" fontId="2" fillId="0" borderId="34" xfId="36" applyFont="1" applyBorder="1">
      <alignment/>
      <protection/>
    </xf>
    <xf numFmtId="4" fontId="2" fillId="0" borderId="34" xfId="36" applyNumberFormat="1" applyFont="1" applyBorder="1" applyAlignment="1">
      <alignment horizontal="right" indent="1"/>
      <protection/>
    </xf>
    <xf numFmtId="0" fontId="8" fillId="0" borderId="32" xfId="36" applyFont="1" applyBorder="1" applyAlignment="1">
      <alignment horizontal="left"/>
      <protection/>
    </xf>
    <xf numFmtId="0" fontId="2" fillId="0" borderId="23" xfId="36" applyFont="1" applyBorder="1" applyAlignment="1">
      <alignment horizontal="center"/>
      <protection/>
    </xf>
    <xf numFmtId="0" fontId="2" fillId="0" borderId="23" xfId="36" applyFont="1" applyBorder="1">
      <alignment/>
      <protection/>
    </xf>
    <xf numFmtId="4" fontId="8" fillId="0" borderId="21" xfId="36" applyNumberFormat="1" applyFont="1" applyFill="1" applyBorder="1" applyAlignment="1">
      <alignment horizontal="right" indent="1"/>
      <protection/>
    </xf>
    <xf numFmtId="0" fontId="2" fillId="0" borderId="0" xfId="36" applyFont="1" applyAlignment="1">
      <alignment horizontal="left"/>
      <protection/>
    </xf>
    <xf numFmtId="0" fontId="2" fillId="0" borderId="0" xfId="36" applyFont="1" applyAlignment="1">
      <alignment horizontal="center"/>
      <protection/>
    </xf>
    <xf numFmtId="0" fontId="2" fillId="0" borderId="0" xfId="36" applyFont="1" applyBorder="1" applyAlignment="1">
      <alignment horizontal="right"/>
      <protection/>
    </xf>
    <xf numFmtId="3" fontId="12" fillId="0" borderId="0" xfId="46" applyNumberFormat="1" applyFont="1" applyBorder="1">
      <alignment/>
      <protection/>
    </xf>
    <xf numFmtId="3" fontId="8" fillId="0" borderId="35" xfId="46" applyNumberFormat="1" applyFont="1" applyBorder="1" applyAlignment="1">
      <alignment horizontal="left" indent="1"/>
      <protection/>
    </xf>
    <xf numFmtId="0" fontId="4" fillId="33" borderId="36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 wrapText="1"/>
    </xf>
    <xf numFmtId="0" fontId="2" fillId="0" borderId="0" xfId="36" applyFont="1" applyFill="1" applyBorder="1" applyAlignment="1">
      <alignment horizontal="left" indent="1"/>
      <protection/>
    </xf>
    <xf numFmtId="0" fontId="8" fillId="0" borderId="14" xfId="36" applyFont="1" applyBorder="1" applyAlignment="1">
      <alignment horizontal="left"/>
      <protection/>
    </xf>
    <xf numFmtId="49" fontId="8" fillId="0" borderId="36" xfId="36" applyNumberFormat="1" applyFont="1" applyBorder="1" applyAlignment="1">
      <alignment horizontal="center" vertical="center" wrapText="1"/>
      <protection/>
    </xf>
    <xf numFmtId="0" fontId="8" fillId="0" borderId="15" xfId="36" applyFont="1" applyBorder="1" applyAlignment="1">
      <alignment horizontal="center"/>
      <protection/>
    </xf>
    <xf numFmtId="0" fontId="2" fillId="0" borderId="18" xfId="36" applyFont="1" applyBorder="1" applyAlignment="1">
      <alignment horizontal="left" indent="1"/>
      <protection/>
    </xf>
    <xf numFmtId="0" fontId="8" fillId="33" borderId="27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left"/>
    </xf>
    <xf numFmtId="0" fontId="11" fillId="0" borderId="0" xfId="36" applyFont="1" applyBorder="1" applyAlignment="1">
      <alignment horizontal="center"/>
      <protection/>
    </xf>
    <xf numFmtId="3" fontId="8" fillId="0" borderId="36" xfId="36" applyNumberFormat="1" applyFont="1" applyBorder="1" applyAlignment="1">
      <alignment horizontal="center" vertical="center" wrapText="1"/>
      <protection/>
    </xf>
    <xf numFmtId="0" fontId="8" fillId="0" borderId="37" xfId="36" applyFont="1" applyBorder="1" applyAlignment="1">
      <alignment horizontal="center"/>
      <protection/>
    </xf>
    <xf numFmtId="0" fontId="8" fillId="0" borderId="0" xfId="0" applyFont="1" applyBorder="1" applyAlignment="1">
      <alignment horizontal="left"/>
    </xf>
    <xf numFmtId="0" fontId="2" fillId="0" borderId="18" xfId="36" applyFont="1" applyBorder="1" applyAlignment="1">
      <alignment horizontal="left"/>
      <protection/>
    </xf>
    <xf numFmtId="49" fontId="8" fillId="0" borderId="36" xfId="36" applyNumberFormat="1" applyFont="1" applyBorder="1" applyAlignment="1">
      <alignment horizontal="center" vertical="center"/>
      <protection/>
    </xf>
    <xf numFmtId="0" fontId="4" fillId="34" borderId="0" xfId="0" applyFont="1" applyFill="1" applyBorder="1" applyAlignment="1">
      <alignment horizontal="center" vertical="center" wrapText="1"/>
    </xf>
    <xf numFmtId="0" fontId="8" fillId="33" borderId="27" xfId="0" applyFont="1" applyFill="1" applyBorder="1" applyAlignment="1">
      <alignment horizontal="center"/>
    </xf>
    <xf numFmtId="0" fontId="8" fillId="33" borderId="29" xfId="0" applyFont="1" applyFill="1" applyBorder="1" applyAlignment="1">
      <alignment horizontal="left"/>
    </xf>
    <xf numFmtId="0" fontId="8" fillId="0" borderId="22" xfId="36" applyFont="1" applyBorder="1" applyAlignment="1">
      <alignment horizontal="center"/>
      <protection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Excel Built-in Normal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Návrh rozpočtu 2007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99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83"/>
  <sheetViews>
    <sheetView tabSelected="1" view="pageBreakPreview" zoomScale="95" zoomScaleSheetLayoutView="95" workbookViewId="0" topLeftCell="A1">
      <selection activeCell="G51" sqref="G51"/>
    </sheetView>
  </sheetViews>
  <sheetFormatPr defaultColWidth="8.7109375" defaultRowHeight="12.75"/>
  <cols>
    <col min="1" max="1" width="3.28125" style="1" customWidth="1"/>
    <col min="2" max="2" width="9.140625" style="1" customWidth="1"/>
    <col min="3" max="3" width="9.00390625" style="1" customWidth="1"/>
    <col min="4" max="4" width="6.8515625" style="1" customWidth="1"/>
    <col min="5" max="5" width="34.57421875" style="1" customWidth="1"/>
    <col min="6" max="6" width="13.8515625" style="1" customWidth="1"/>
    <col min="7" max="7" width="12.140625" style="1" bestFit="1" customWidth="1"/>
    <col min="8" max="8" width="15.421875" style="1" customWidth="1"/>
    <col min="9" max="9" width="9.140625" style="1" customWidth="1"/>
    <col min="10" max="10" width="10.28125" style="1" customWidth="1"/>
    <col min="11" max="13" width="9.140625" style="1" customWidth="1"/>
    <col min="14" max="16384" width="8.7109375" style="1" customWidth="1"/>
  </cols>
  <sheetData>
    <row r="1" spans="2:12" s="2" customFormat="1" ht="24" customHeight="1" thickBot="1">
      <c r="B1" s="75" t="s">
        <v>64</v>
      </c>
      <c r="C1" s="75"/>
      <c r="D1" s="75"/>
      <c r="E1" s="75"/>
      <c r="F1" s="75"/>
      <c r="G1" s="75"/>
      <c r="H1" s="75"/>
      <c r="I1" s="10" t="s">
        <v>66</v>
      </c>
      <c r="J1" s="3"/>
      <c r="K1" s="3"/>
      <c r="L1" s="4"/>
    </row>
    <row r="2" spans="2:14" s="2" customFormat="1" ht="23.25" customHeight="1" thickBot="1">
      <c r="B2" s="76" t="s">
        <v>0</v>
      </c>
      <c r="C2" s="76"/>
      <c r="D2" s="5" t="s">
        <v>1</v>
      </c>
      <c r="E2" s="6"/>
      <c r="F2" s="7" t="s">
        <v>3</v>
      </c>
      <c r="G2" s="8" t="s">
        <v>2</v>
      </c>
      <c r="H2" s="9" t="s">
        <v>3</v>
      </c>
      <c r="I2" s="3"/>
      <c r="J2" s="3"/>
      <c r="K2" s="3"/>
      <c r="M2" s="10" t="s">
        <v>66</v>
      </c>
      <c r="N2" s="11"/>
    </row>
    <row r="3" spans="2:8" ht="13.5" thickTop="1">
      <c r="B3" s="30"/>
      <c r="C3" s="31"/>
      <c r="D3" s="77"/>
      <c r="E3" s="77"/>
      <c r="F3" s="33"/>
      <c r="G3" s="33"/>
      <c r="H3" s="33"/>
    </row>
    <row r="4" spans="2:9" ht="12.75">
      <c r="B4" s="45" t="s">
        <v>4</v>
      </c>
      <c r="C4" s="13">
        <v>3726</v>
      </c>
      <c r="D4" s="14" t="s">
        <v>63</v>
      </c>
      <c r="E4" s="46"/>
      <c r="F4" s="18"/>
      <c r="G4" s="18"/>
      <c r="H4" s="18"/>
      <c r="I4" s="21"/>
    </row>
    <row r="5" spans="2:9" ht="13.5" thickBot="1">
      <c r="B5" s="45"/>
      <c r="C5" s="13">
        <v>2324</v>
      </c>
      <c r="D5" s="16" t="s">
        <v>7</v>
      </c>
      <c r="E5" s="46"/>
      <c r="F5" s="17">
        <v>0</v>
      </c>
      <c r="G5" s="17">
        <v>72600</v>
      </c>
      <c r="H5" s="17">
        <v>72600</v>
      </c>
      <c r="I5" s="21"/>
    </row>
    <row r="6" spans="2:9" ht="13.5" thickTop="1">
      <c r="B6" s="45"/>
      <c r="C6" s="13"/>
      <c r="D6" s="16"/>
      <c r="E6" s="46"/>
      <c r="F6" s="18">
        <f>SUM(F4)</f>
        <v>0</v>
      </c>
      <c r="G6" s="18">
        <f>SUM(G5)</f>
        <v>72600</v>
      </c>
      <c r="H6" s="18">
        <f>SUM(H5)</f>
        <v>72600</v>
      </c>
      <c r="I6" s="21"/>
    </row>
    <row r="7" spans="2:8" ht="12.75">
      <c r="B7" s="30"/>
      <c r="C7" s="31"/>
      <c r="D7" s="77"/>
      <c r="E7" s="77"/>
      <c r="F7" s="33"/>
      <c r="G7" s="33"/>
      <c r="H7" s="33"/>
    </row>
    <row r="8" spans="2:8" ht="12.75">
      <c r="B8" s="12" t="s">
        <v>4</v>
      </c>
      <c r="C8" s="13">
        <v>3900</v>
      </c>
      <c r="D8" s="14" t="s">
        <v>5</v>
      </c>
      <c r="E8" s="15"/>
      <c r="F8" s="18"/>
      <c r="G8" s="18"/>
      <c r="H8" s="18"/>
    </row>
    <row r="9" spans="2:8" ht="13.5" thickBot="1">
      <c r="B9" s="12" t="s">
        <v>6</v>
      </c>
      <c r="C9" s="13">
        <v>2324</v>
      </c>
      <c r="D9" s="16" t="s">
        <v>7</v>
      </c>
      <c r="E9" s="15"/>
      <c r="F9" s="17">
        <v>713000</v>
      </c>
      <c r="G9" s="17"/>
      <c r="H9" s="17">
        <f>SUM(F9+G9)</f>
        <v>713000</v>
      </c>
    </row>
    <row r="10" spans="2:8" ht="13.5" thickTop="1">
      <c r="B10" s="12"/>
      <c r="C10" s="13"/>
      <c r="D10" s="14"/>
      <c r="E10" s="15"/>
      <c r="F10" s="18">
        <f>SUM(F9)</f>
        <v>713000</v>
      </c>
      <c r="G10" s="18">
        <f>SUM(G9)</f>
        <v>0</v>
      </c>
      <c r="H10" s="18">
        <f>SUM(H9)</f>
        <v>713000</v>
      </c>
    </row>
    <row r="11" spans="2:8" ht="12.75">
      <c r="B11" s="12" t="s">
        <v>8</v>
      </c>
      <c r="C11" s="13">
        <v>6310</v>
      </c>
      <c r="D11" s="14" t="s">
        <v>9</v>
      </c>
      <c r="E11" s="15"/>
      <c r="F11" s="18"/>
      <c r="G11" s="18"/>
      <c r="H11" s="18"/>
    </row>
    <row r="12" spans="2:8" ht="13.5" thickBot="1">
      <c r="B12" s="19" t="s">
        <v>6</v>
      </c>
      <c r="C12" s="20">
        <v>2141</v>
      </c>
      <c r="D12" s="16" t="s">
        <v>10</v>
      </c>
      <c r="E12" s="15"/>
      <c r="F12" s="17">
        <v>2000</v>
      </c>
      <c r="G12" s="17"/>
      <c r="H12" s="17">
        <f>SUM(F12+G12)</f>
        <v>2000</v>
      </c>
    </row>
    <row r="13" spans="2:8" ht="13.5" thickTop="1">
      <c r="B13" s="19"/>
      <c r="C13" s="20"/>
      <c r="D13" s="16"/>
      <c r="E13" s="15"/>
      <c r="F13" s="18">
        <f>SUM(F12)</f>
        <v>2000</v>
      </c>
      <c r="G13" s="18">
        <f>SUM(G12)</f>
        <v>0</v>
      </c>
      <c r="H13" s="18">
        <f>SUM(H12)</f>
        <v>2000</v>
      </c>
    </row>
    <row r="14" spans="2:9" ht="12.75">
      <c r="B14" s="12" t="s">
        <v>8</v>
      </c>
      <c r="C14" s="13">
        <v>6330</v>
      </c>
      <c r="D14" s="14" t="s">
        <v>11</v>
      </c>
      <c r="E14" s="15"/>
      <c r="F14" s="18"/>
      <c r="G14" s="18"/>
      <c r="H14" s="18"/>
      <c r="I14" s="21"/>
    </row>
    <row r="15" spans="2:9" ht="13.5" thickBot="1">
      <c r="B15" s="19" t="s">
        <v>6</v>
      </c>
      <c r="C15" s="20">
        <v>4134</v>
      </c>
      <c r="D15" s="16" t="s">
        <v>12</v>
      </c>
      <c r="E15" s="15"/>
      <c r="F15" s="17">
        <v>721000</v>
      </c>
      <c r="G15" s="17"/>
      <c r="H15" s="17">
        <v>721000</v>
      </c>
      <c r="I15" s="21"/>
    </row>
    <row r="16" spans="2:8" ht="13.5" thickTop="1">
      <c r="B16" s="19"/>
      <c r="C16" s="20"/>
      <c r="D16" s="16"/>
      <c r="E16" s="15"/>
      <c r="F16" s="18"/>
      <c r="G16" s="18"/>
      <c r="H16" s="18">
        <f>SUM(H15)</f>
        <v>721000</v>
      </c>
    </row>
    <row r="17" spans="2:8" ht="13.5" thickBot="1">
      <c r="B17" s="19"/>
      <c r="C17" s="20"/>
      <c r="D17" s="22"/>
      <c r="E17" s="15"/>
      <c r="F17" s="23"/>
      <c r="G17" s="23"/>
      <c r="H17" s="23"/>
    </row>
    <row r="18" spans="2:8" ht="13.5" thickBot="1">
      <c r="B18" s="78" t="s">
        <v>13</v>
      </c>
      <c r="C18" s="78"/>
      <c r="D18" s="78"/>
      <c r="E18" s="24"/>
      <c r="F18" s="25">
        <f>SUM(F10+F13+F15)</f>
        <v>1436000</v>
      </c>
      <c r="G18" s="25">
        <f>SUM(G10+G13+G15+G6)</f>
        <v>72600</v>
      </c>
      <c r="H18" s="25">
        <f>SUM(H10+H13+H1+H66+H6+H16)</f>
        <v>1508600</v>
      </c>
    </row>
    <row r="19" spans="2:5" ht="13.5" thickBot="1">
      <c r="B19" s="26"/>
      <c r="C19" s="26"/>
      <c r="D19" s="26"/>
      <c r="E19" s="26"/>
    </row>
    <row r="20" spans="2:8" ht="13.5" thickBot="1">
      <c r="B20" s="27" t="s">
        <v>14</v>
      </c>
      <c r="C20" s="28"/>
      <c r="D20" s="28" t="s">
        <v>15</v>
      </c>
      <c r="E20" s="28"/>
      <c r="F20" s="79">
        <f>F1</f>
        <v>0</v>
      </c>
      <c r="G20" s="79">
        <f>G1</f>
        <v>0</v>
      </c>
      <c r="H20" s="79">
        <f>H1</f>
        <v>0</v>
      </c>
    </row>
    <row r="21" spans="2:8" ht="13.5" thickBot="1">
      <c r="B21" s="27" t="s">
        <v>4</v>
      </c>
      <c r="C21" s="29"/>
      <c r="D21" s="80" t="s">
        <v>1</v>
      </c>
      <c r="E21" s="80"/>
      <c r="F21" s="79"/>
      <c r="G21" s="79"/>
      <c r="H21" s="79"/>
    </row>
    <row r="22" spans="2:8" ht="12.75">
      <c r="B22" s="30"/>
      <c r="C22" s="31"/>
      <c r="D22" s="77"/>
      <c r="E22" s="77"/>
      <c r="F22" s="33"/>
      <c r="G22" s="33"/>
      <c r="H22" s="33"/>
    </row>
    <row r="23" spans="2:8" ht="12.75">
      <c r="B23" s="12" t="s">
        <v>16</v>
      </c>
      <c r="C23" s="20">
        <v>4116</v>
      </c>
      <c r="D23" s="81" t="s">
        <v>17</v>
      </c>
      <c r="E23" s="81"/>
      <c r="F23" s="18">
        <v>13000</v>
      </c>
      <c r="G23" s="18"/>
      <c r="H23" s="18">
        <f>SUM(F23+G23)</f>
        <v>13000</v>
      </c>
    </row>
    <row r="24" spans="2:8" ht="12.75">
      <c r="B24" s="19"/>
      <c r="C24" s="31">
        <v>4121</v>
      </c>
      <c r="D24" s="32" t="s">
        <v>18</v>
      </c>
      <c r="E24" s="34"/>
      <c r="F24" s="18">
        <v>156000</v>
      </c>
      <c r="G24" s="18"/>
      <c r="H24" s="18">
        <f>SUM(F24+G24)</f>
        <v>156000</v>
      </c>
    </row>
    <row r="25" spans="2:8" ht="12.75">
      <c r="B25" s="19"/>
      <c r="C25" s="20">
        <v>4152</v>
      </c>
      <c r="D25" s="35" t="s">
        <v>19</v>
      </c>
      <c r="E25" s="36"/>
      <c r="F25" s="37">
        <v>371000</v>
      </c>
      <c r="G25" s="37"/>
      <c r="H25" s="18">
        <f>SUM(F25+G25)</f>
        <v>371000</v>
      </c>
    </row>
    <row r="26" spans="2:8" ht="12.75">
      <c r="B26" s="19"/>
      <c r="C26" s="20">
        <v>4216</v>
      </c>
      <c r="D26" s="35" t="s">
        <v>20</v>
      </c>
      <c r="E26" s="36"/>
      <c r="F26" s="37">
        <v>0</v>
      </c>
      <c r="G26" s="37"/>
      <c r="H26" s="18">
        <f>SUM(F26+G26)</f>
        <v>0</v>
      </c>
    </row>
    <row r="27" spans="2:8" ht="13.5" thickBot="1">
      <c r="B27" s="19"/>
      <c r="C27" s="20">
        <v>4232</v>
      </c>
      <c r="D27" s="35" t="s">
        <v>21</v>
      </c>
      <c r="E27" s="36"/>
      <c r="F27" s="37">
        <v>123000</v>
      </c>
      <c r="G27" s="37"/>
      <c r="H27" s="17">
        <f>SUM(F27+G27)</f>
        <v>123000</v>
      </c>
    </row>
    <row r="28" spans="2:8" ht="14.25" thickBot="1" thickTop="1">
      <c r="B28" s="78" t="s">
        <v>22</v>
      </c>
      <c r="C28" s="78"/>
      <c r="D28" s="78"/>
      <c r="E28" s="38"/>
      <c r="F28" s="39">
        <f>SUM(F22:F27)</f>
        <v>663000</v>
      </c>
      <c r="G28" s="39">
        <f>SUM(G22:G27)</f>
        <v>0</v>
      </c>
      <c r="H28" s="39">
        <f>SUM(H22:H27)</f>
        <v>663000</v>
      </c>
    </row>
    <row r="29" spans="2:8" s="40" customFormat="1" ht="12.75" customHeight="1" thickBot="1" thickTop="1">
      <c r="B29" s="82" t="s">
        <v>23</v>
      </c>
      <c r="C29" s="82"/>
      <c r="D29" s="83"/>
      <c r="E29" s="83"/>
      <c r="F29" s="41">
        <f>SUM(F18+F28)</f>
        <v>2099000</v>
      </c>
      <c r="G29" s="42">
        <f>SUM(G18+G28)</f>
        <v>72600</v>
      </c>
      <c r="H29" s="43">
        <f>SUM(H18+H28)</f>
        <v>2171600</v>
      </c>
    </row>
    <row r="30" spans="2:5" ht="4.5" customHeight="1" thickTop="1">
      <c r="B30" s="44"/>
      <c r="C30" s="44"/>
      <c r="D30" s="44"/>
      <c r="E30" s="44"/>
    </row>
    <row r="31" spans="2:5" ht="7.5" customHeight="1" thickBot="1">
      <c r="B31" s="84"/>
      <c r="C31" s="84"/>
      <c r="D31" s="84"/>
      <c r="E31" s="84"/>
    </row>
    <row r="32" spans="2:8" ht="13.5" thickBot="1">
      <c r="B32" s="27" t="s">
        <v>24</v>
      </c>
      <c r="C32" s="28"/>
      <c r="D32" s="28" t="s">
        <v>25</v>
      </c>
      <c r="E32" s="28"/>
      <c r="F32" s="85">
        <f>F1</f>
        <v>0</v>
      </c>
      <c r="G32" s="85">
        <f>G1</f>
        <v>0</v>
      </c>
      <c r="H32" s="85">
        <f>H1</f>
        <v>0</v>
      </c>
    </row>
    <row r="33" spans="2:8" ht="13.5" thickBot="1">
      <c r="B33" s="27" t="s">
        <v>4</v>
      </c>
      <c r="C33" s="29"/>
      <c r="D33" s="86" t="s">
        <v>1</v>
      </c>
      <c r="E33" s="86"/>
      <c r="F33" s="85"/>
      <c r="G33" s="85"/>
      <c r="H33" s="85"/>
    </row>
    <row r="34" spans="2:8" ht="13.5" thickBot="1">
      <c r="B34" s="45" t="s">
        <v>4</v>
      </c>
      <c r="C34" s="13">
        <v>2143</v>
      </c>
      <c r="D34" s="14" t="s">
        <v>26</v>
      </c>
      <c r="E34" s="46"/>
      <c r="F34" s="17">
        <v>20000</v>
      </c>
      <c r="G34" s="17"/>
      <c r="H34" s="17">
        <f>SUM(F34+G34)</f>
        <v>20000</v>
      </c>
    </row>
    <row r="35" spans="2:8" ht="13.5" thickTop="1">
      <c r="B35" s="45"/>
      <c r="C35" s="13"/>
      <c r="D35" s="14"/>
      <c r="E35" s="46"/>
      <c r="F35" s="18">
        <f>SUM(F34)</f>
        <v>20000</v>
      </c>
      <c r="G35" s="18">
        <f>SUM(G34)</f>
        <v>0</v>
      </c>
      <c r="H35" s="18">
        <f>SUM(H34)</f>
        <v>20000</v>
      </c>
    </row>
    <row r="36" spans="2:8" ht="12.75">
      <c r="B36" s="45" t="s">
        <v>4</v>
      </c>
      <c r="C36" s="13">
        <v>3639</v>
      </c>
      <c r="D36" s="14" t="s">
        <v>27</v>
      </c>
      <c r="E36" s="46"/>
      <c r="F36" s="18"/>
      <c r="G36" s="18"/>
      <c r="H36" s="18"/>
    </row>
    <row r="37" spans="2:8" ht="12.75">
      <c r="B37" s="47" t="s">
        <v>6</v>
      </c>
      <c r="C37" s="20">
        <v>5021</v>
      </c>
      <c r="D37" s="16" t="s">
        <v>28</v>
      </c>
      <c r="E37" s="46"/>
      <c r="F37" s="18">
        <f>12*4000</f>
        <v>48000</v>
      </c>
      <c r="G37" s="18"/>
      <c r="H37" s="18">
        <f aca="true" t="shared" si="0" ref="H37:H45">SUM(F37+G37)</f>
        <v>48000</v>
      </c>
    </row>
    <row r="38" spans="2:8" ht="12.75">
      <c r="B38" s="47"/>
      <c r="C38" s="20">
        <v>5139</v>
      </c>
      <c r="D38" s="16" t="s">
        <v>29</v>
      </c>
      <c r="E38" s="15"/>
      <c r="F38" s="18">
        <v>5000</v>
      </c>
      <c r="G38" s="18"/>
      <c r="H38" s="18">
        <f t="shared" si="0"/>
        <v>5000</v>
      </c>
    </row>
    <row r="39" spans="2:8" ht="12.75">
      <c r="B39" s="47"/>
      <c r="C39" s="20">
        <v>5161</v>
      </c>
      <c r="D39" s="16" t="s">
        <v>30</v>
      </c>
      <c r="E39" s="15"/>
      <c r="F39" s="18">
        <v>3000</v>
      </c>
      <c r="G39" s="18"/>
      <c r="H39" s="18">
        <f t="shared" si="0"/>
        <v>3000</v>
      </c>
    </row>
    <row r="40" spans="2:8" ht="12.75">
      <c r="B40" s="47"/>
      <c r="C40" s="20">
        <v>5167</v>
      </c>
      <c r="D40" s="16" t="s">
        <v>31</v>
      </c>
      <c r="E40" s="15"/>
      <c r="F40" s="18">
        <v>2000</v>
      </c>
      <c r="G40" s="18"/>
      <c r="H40" s="18">
        <f t="shared" si="0"/>
        <v>2000</v>
      </c>
    </row>
    <row r="41" spans="2:10" ht="12.75">
      <c r="B41" s="47"/>
      <c r="C41" s="20">
        <v>5169</v>
      </c>
      <c r="D41" s="16" t="s">
        <v>32</v>
      </c>
      <c r="E41" s="15"/>
      <c r="F41" s="18">
        <v>290000</v>
      </c>
      <c r="G41" s="18"/>
      <c r="H41" s="18">
        <f t="shared" si="0"/>
        <v>290000</v>
      </c>
      <c r="I41" s="48"/>
      <c r="J41"/>
    </row>
    <row r="42" spans="2:8" ht="12.75">
      <c r="B42" s="47"/>
      <c r="C42" s="20">
        <v>5172</v>
      </c>
      <c r="D42" s="16" t="s">
        <v>33</v>
      </c>
      <c r="E42" s="15"/>
      <c r="F42" s="18">
        <v>4000</v>
      </c>
      <c r="G42" s="18"/>
      <c r="H42" s="18">
        <f t="shared" si="0"/>
        <v>4000</v>
      </c>
    </row>
    <row r="43" spans="2:8" ht="12.75">
      <c r="B43" s="47"/>
      <c r="C43" s="20">
        <v>5173</v>
      </c>
      <c r="D43" s="16" t="s">
        <v>34</v>
      </c>
      <c r="E43" s="15"/>
      <c r="F43" s="18">
        <v>4000</v>
      </c>
      <c r="G43" s="18"/>
      <c r="H43" s="18">
        <f t="shared" si="0"/>
        <v>4000</v>
      </c>
    </row>
    <row r="44" spans="2:8" ht="12.75">
      <c r="B44" s="47"/>
      <c r="C44" s="20">
        <v>5175</v>
      </c>
      <c r="D44" s="16" t="s">
        <v>35</v>
      </c>
      <c r="E44" s="15"/>
      <c r="F44" s="18">
        <v>4000</v>
      </c>
      <c r="G44" s="18"/>
      <c r="H44" s="18">
        <f t="shared" si="0"/>
        <v>4000</v>
      </c>
    </row>
    <row r="45" spans="2:8" ht="13.5" thickBot="1">
      <c r="B45" s="47"/>
      <c r="C45" s="20">
        <v>5229</v>
      </c>
      <c r="D45" s="16" t="s">
        <v>36</v>
      </c>
      <c r="E45" s="15"/>
      <c r="F45" s="18">
        <v>20000</v>
      </c>
      <c r="G45" s="18"/>
      <c r="H45" s="17">
        <f t="shared" si="0"/>
        <v>20000</v>
      </c>
    </row>
    <row r="46" spans="2:8" ht="13.5" thickTop="1">
      <c r="B46" s="47"/>
      <c r="C46" s="20"/>
      <c r="D46" s="22"/>
      <c r="E46" s="15"/>
      <c r="F46" s="49">
        <f>SUM(F37:F45)</f>
        <v>380000</v>
      </c>
      <c r="G46" s="49">
        <f>SUM(G37:G45)</f>
        <v>0</v>
      </c>
      <c r="H46" s="49">
        <f>SUM(H37:H45)</f>
        <v>380000</v>
      </c>
    </row>
    <row r="47" spans="2:8" ht="12.75">
      <c r="B47" s="50" t="s">
        <v>16</v>
      </c>
      <c r="C47" s="51" t="s">
        <v>37</v>
      </c>
      <c r="D47" s="87" t="s">
        <v>38</v>
      </c>
      <c r="E47" s="87"/>
      <c r="F47" s="52"/>
      <c r="G47" s="52"/>
      <c r="H47" s="52"/>
    </row>
    <row r="48" spans="2:8" ht="13.5" thickBot="1">
      <c r="B48" s="47"/>
      <c r="C48" s="20">
        <v>6122</v>
      </c>
      <c r="D48" s="88" t="s">
        <v>39</v>
      </c>
      <c r="E48" s="88"/>
      <c r="F48" s="53">
        <v>6660000</v>
      </c>
      <c r="G48" s="53">
        <v>25000</v>
      </c>
      <c r="H48" s="17">
        <f>SUM(F48+G48)</f>
        <v>6685000</v>
      </c>
    </row>
    <row r="49" spans="2:8" ht="13.5" thickTop="1">
      <c r="B49" s="47"/>
      <c r="C49" s="20"/>
      <c r="D49" s="22"/>
      <c r="E49" s="15"/>
      <c r="F49" s="52">
        <f>SUM(F48)</f>
        <v>6660000</v>
      </c>
      <c r="G49" s="52">
        <f>SUM(G48)</f>
        <v>25000</v>
      </c>
      <c r="H49" s="52">
        <f>SUM(H48)</f>
        <v>6685000</v>
      </c>
    </row>
    <row r="50" spans="2:8" ht="12.75">
      <c r="B50" s="19"/>
      <c r="C50" s="20"/>
      <c r="D50" s="72"/>
      <c r="E50" s="15"/>
      <c r="F50" s="52"/>
      <c r="G50" s="52"/>
      <c r="H50" s="52"/>
    </row>
    <row r="51" spans="2:8" ht="12.75">
      <c r="B51" s="50" t="s">
        <v>16</v>
      </c>
      <c r="C51" s="51" t="s">
        <v>61</v>
      </c>
      <c r="D51" s="74" t="s">
        <v>62</v>
      </c>
      <c r="E51" s="73"/>
      <c r="F51" s="52"/>
      <c r="H51" s="52"/>
    </row>
    <row r="52" spans="2:8" ht="13.5" thickBot="1">
      <c r="B52" s="47"/>
      <c r="C52" s="20">
        <v>5169</v>
      </c>
      <c r="D52" s="16" t="s">
        <v>32</v>
      </c>
      <c r="E52" s="15"/>
      <c r="F52" s="53">
        <v>0</v>
      </c>
      <c r="G52" s="53">
        <v>10000</v>
      </c>
      <c r="H52" s="17">
        <f>SUM(F52+G52)</f>
        <v>10000</v>
      </c>
    </row>
    <row r="53" spans="2:8" ht="13.5" thickTop="1">
      <c r="B53" s="47"/>
      <c r="C53" s="20"/>
      <c r="D53" s="22"/>
      <c r="E53" s="15"/>
      <c r="F53" s="52">
        <f>SUM(F52)</f>
        <v>0</v>
      </c>
      <c r="G53" s="52">
        <f>SUM(G52)</f>
        <v>10000</v>
      </c>
      <c r="H53" s="52">
        <f>SUM(H52)</f>
        <v>10000</v>
      </c>
    </row>
    <row r="54" spans="2:8" ht="12.75">
      <c r="B54" s="19"/>
      <c r="C54" s="20"/>
      <c r="D54" s="72"/>
      <c r="E54" s="15"/>
      <c r="F54" s="52"/>
      <c r="G54" s="52"/>
      <c r="H54" s="52"/>
    </row>
    <row r="55" spans="2:8" ht="12.75">
      <c r="B55" s="19"/>
      <c r="C55" s="20"/>
      <c r="D55" s="72"/>
      <c r="E55" s="15"/>
      <c r="F55" s="52"/>
      <c r="G55" s="52"/>
      <c r="H55" s="52"/>
    </row>
    <row r="56" spans="2:8" ht="12.75">
      <c r="B56" s="12" t="s">
        <v>4</v>
      </c>
      <c r="C56" s="54" t="s">
        <v>40</v>
      </c>
      <c r="D56" s="55" t="s">
        <v>5</v>
      </c>
      <c r="E56" s="55"/>
      <c r="F56" s="18"/>
      <c r="G56" s="18"/>
      <c r="H56" s="18"/>
    </row>
    <row r="57" spans="2:8" ht="12.75">
      <c r="B57" s="12"/>
      <c r="C57" s="56" t="s">
        <v>41</v>
      </c>
      <c r="D57" s="35" t="s">
        <v>42</v>
      </c>
      <c r="E57" s="55"/>
      <c r="F57" s="18">
        <v>532000</v>
      </c>
      <c r="G57" s="18"/>
      <c r="H57" s="18">
        <f>SUM(F57+G57)</f>
        <v>532000</v>
      </c>
    </row>
    <row r="58" spans="2:8" ht="12.75">
      <c r="B58" s="12"/>
      <c r="C58" s="56" t="s">
        <v>43</v>
      </c>
      <c r="D58" s="35" t="s">
        <v>44</v>
      </c>
      <c r="E58" s="55"/>
      <c r="F58" s="18">
        <v>133000</v>
      </c>
      <c r="G58" s="18"/>
      <c r="H58" s="18">
        <f>SUM(F58+G58)</f>
        <v>133000</v>
      </c>
    </row>
    <row r="59" spans="2:8" ht="12.75">
      <c r="B59" s="12"/>
      <c r="C59" s="56" t="s">
        <v>45</v>
      </c>
      <c r="D59" s="35" t="s">
        <v>46</v>
      </c>
      <c r="E59" s="55"/>
      <c r="F59" s="18">
        <v>48000</v>
      </c>
      <c r="G59" s="18"/>
      <c r="H59" s="18">
        <f>SUM(F59+G59)</f>
        <v>48000</v>
      </c>
    </row>
    <row r="60" spans="2:8" ht="12.75">
      <c r="B60" s="12"/>
      <c r="C60" s="56" t="s">
        <v>47</v>
      </c>
      <c r="D60" s="35" t="s">
        <v>48</v>
      </c>
      <c r="E60" s="55"/>
      <c r="F60" s="18">
        <v>3000</v>
      </c>
      <c r="G60" s="18"/>
      <c r="H60" s="18">
        <f>SUM(F60+G60)</f>
        <v>3000</v>
      </c>
    </row>
    <row r="61" spans="2:8" ht="13.5" thickBot="1">
      <c r="B61" s="12"/>
      <c r="C61" s="57" t="s">
        <v>49</v>
      </c>
      <c r="D61" s="16" t="s">
        <v>32</v>
      </c>
      <c r="E61" s="55"/>
      <c r="F61" s="17">
        <v>80000</v>
      </c>
      <c r="G61" s="17"/>
      <c r="H61" s="17">
        <f>SUM(F61+G61)</f>
        <v>80000</v>
      </c>
    </row>
    <row r="62" spans="2:8" ht="13.5" thickTop="1">
      <c r="B62" s="12"/>
      <c r="C62" s="54"/>
      <c r="D62" s="55"/>
      <c r="E62" s="55"/>
      <c r="F62" s="18">
        <f>SUM(F57:F61)</f>
        <v>796000</v>
      </c>
      <c r="G62" s="18">
        <f>SUM(G57:G61)</f>
        <v>0</v>
      </c>
      <c r="H62" s="18">
        <f>SUM(H57:H61)</f>
        <v>796000</v>
      </c>
    </row>
    <row r="63" spans="2:8" ht="12.75">
      <c r="B63" s="12" t="s">
        <v>8</v>
      </c>
      <c r="C63" s="13">
        <v>6310</v>
      </c>
      <c r="D63" s="14" t="s">
        <v>9</v>
      </c>
      <c r="E63" s="15"/>
      <c r="F63" s="18"/>
      <c r="G63" s="18"/>
      <c r="H63" s="18"/>
    </row>
    <row r="64" spans="2:8" ht="13.5" thickBot="1">
      <c r="B64" s="19" t="s">
        <v>6</v>
      </c>
      <c r="C64" s="20">
        <v>5163</v>
      </c>
      <c r="D64" s="16" t="s">
        <v>50</v>
      </c>
      <c r="E64" s="15"/>
      <c r="F64" s="17">
        <v>5000</v>
      </c>
      <c r="G64" s="17"/>
      <c r="H64" s="17">
        <f>SUM(F64+G64)</f>
        <v>5000</v>
      </c>
    </row>
    <row r="65" spans="2:8" ht="13.5" thickTop="1">
      <c r="B65" s="19"/>
      <c r="C65" s="20"/>
      <c r="D65" s="35"/>
      <c r="E65" s="15"/>
      <c r="F65" s="52">
        <f>SUM(F64)</f>
        <v>5000</v>
      </c>
      <c r="G65" s="52">
        <f>SUM(G64)</f>
        <v>0</v>
      </c>
      <c r="H65" s="52">
        <f>SUM(H64)</f>
        <v>5000</v>
      </c>
    </row>
    <row r="66" spans="2:10" ht="12.75">
      <c r="B66" s="50" t="s">
        <v>16</v>
      </c>
      <c r="C66" s="51" t="s">
        <v>51</v>
      </c>
      <c r="D66" s="87" t="s">
        <v>52</v>
      </c>
      <c r="E66" s="87"/>
      <c r="F66" s="52"/>
      <c r="G66" s="52"/>
      <c r="H66" s="52"/>
      <c r="I66"/>
      <c r="J66"/>
    </row>
    <row r="67" spans="2:10" ht="13.5" thickBot="1">
      <c r="B67" s="47"/>
      <c r="C67" s="20">
        <v>5345</v>
      </c>
      <c r="D67" s="88" t="s">
        <v>53</v>
      </c>
      <c r="E67" s="88"/>
      <c r="F67" s="53">
        <v>721000</v>
      </c>
      <c r="G67" s="53"/>
      <c r="H67" s="17">
        <f>SUM(F67+G67)</f>
        <v>721000</v>
      </c>
      <c r="I67"/>
      <c r="J67"/>
    </row>
    <row r="68" spans="2:10" ht="13.5" thickTop="1">
      <c r="B68" s="47"/>
      <c r="C68" s="20"/>
      <c r="D68" s="22"/>
      <c r="E68" s="15"/>
      <c r="F68" s="52">
        <f>SUM(F67)</f>
        <v>721000</v>
      </c>
      <c r="G68" s="52">
        <f>SUM(G67)</f>
        <v>0</v>
      </c>
      <c r="H68" s="52">
        <f>SUM(H67)</f>
        <v>721000</v>
      </c>
      <c r="I68"/>
      <c r="J68"/>
    </row>
    <row r="69" spans="2:8" ht="7.5" customHeight="1" thickBot="1">
      <c r="B69" s="19"/>
      <c r="C69" s="20"/>
      <c r="D69" s="35"/>
      <c r="E69" s="15"/>
      <c r="F69" s="52"/>
      <c r="G69" s="52"/>
      <c r="H69" s="52"/>
    </row>
    <row r="70" spans="2:8" s="58" customFormat="1" ht="12.75" customHeight="1" thickBot="1" thickTop="1">
      <c r="B70" s="91" t="s">
        <v>54</v>
      </c>
      <c r="C70" s="91"/>
      <c r="D70" s="92"/>
      <c r="E70" s="92"/>
      <c r="F70" s="59">
        <f>SUM(F35+F46+F49+F62+F65+F68)</f>
        <v>8582000</v>
      </c>
      <c r="G70" s="59">
        <f>SUM(G35+G46+G49+G53+G62+G65+G68)</f>
        <v>35000</v>
      </c>
      <c r="H70" s="59">
        <f>SUM(H35+H46+H49+H53+H62+H65+H68)</f>
        <v>8617000</v>
      </c>
    </row>
    <row r="71" spans="2:5" ht="9" customHeight="1" thickBot="1" thickTop="1">
      <c r="B71" s="44"/>
      <c r="C71" s="44"/>
      <c r="D71" s="44"/>
      <c r="E71" s="44"/>
    </row>
    <row r="72" spans="2:8" ht="13.5" thickBot="1">
      <c r="B72" s="27" t="s">
        <v>55</v>
      </c>
      <c r="C72" s="93" t="s">
        <v>56</v>
      </c>
      <c r="D72" s="93"/>
      <c r="E72" s="93"/>
      <c r="F72" s="89">
        <f>F1</f>
        <v>0</v>
      </c>
      <c r="G72" s="89">
        <f>G1</f>
        <v>0</v>
      </c>
      <c r="H72" s="89">
        <f>H1</f>
        <v>0</v>
      </c>
    </row>
    <row r="73" spans="2:8" ht="13.5" thickBot="1">
      <c r="B73" s="27" t="s">
        <v>6</v>
      </c>
      <c r="C73" s="29"/>
      <c r="D73" s="86" t="s">
        <v>1</v>
      </c>
      <c r="E73" s="86"/>
      <c r="F73" s="89"/>
      <c r="G73" s="89"/>
      <c r="H73" s="89"/>
    </row>
    <row r="74" spans="2:8" ht="12.75">
      <c r="B74" s="19" t="s">
        <v>6</v>
      </c>
      <c r="C74" s="20">
        <v>8113</v>
      </c>
      <c r="D74" s="35" t="s">
        <v>57</v>
      </c>
      <c r="E74" s="36"/>
      <c r="F74" s="60">
        <v>6600000</v>
      </c>
      <c r="G74" s="60"/>
      <c r="H74" s="60">
        <f>SUM(F74+G74)</f>
        <v>6600000</v>
      </c>
    </row>
    <row r="75" spans="2:8" ht="12.75">
      <c r="B75" s="19"/>
      <c r="C75" s="20">
        <v>8114</v>
      </c>
      <c r="D75" s="35" t="s">
        <v>58</v>
      </c>
      <c r="E75" s="36"/>
      <c r="F75" s="60">
        <v>-330000</v>
      </c>
      <c r="G75" s="60"/>
      <c r="H75" s="60">
        <f>SUM(F75+G75)</f>
        <v>-330000</v>
      </c>
    </row>
    <row r="76" spans="2:8" ht="13.5" thickBot="1">
      <c r="B76" s="61"/>
      <c r="C76" s="62">
        <v>8115</v>
      </c>
      <c r="D76" s="63" t="s">
        <v>59</v>
      </c>
      <c r="E76" s="64"/>
      <c r="F76" s="65">
        <v>213000</v>
      </c>
      <c r="G76" s="65">
        <v>-37600</v>
      </c>
      <c r="H76" s="65">
        <f>SUM(F76+G76)</f>
        <v>175400</v>
      </c>
    </row>
    <row r="77" spans="2:12" ht="13.5" thickBot="1">
      <c r="B77" s="66" t="s">
        <v>60</v>
      </c>
      <c r="C77" s="67"/>
      <c r="D77" s="68"/>
      <c r="E77" s="68"/>
      <c r="F77" s="69">
        <f>SUM(F74:F76)</f>
        <v>6483000</v>
      </c>
      <c r="G77" s="69">
        <f>SUM(G74:G76)</f>
        <v>-37600</v>
      </c>
      <c r="H77" s="69">
        <f>SUM(H74:H76)</f>
        <v>6445400</v>
      </c>
      <c r="K77" s="1">
        <f>SUM(F29-F70+F74+F75+F76)</f>
        <v>0</v>
      </c>
      <c r="L77" s="1">
        <f>SUM(H29-H70+H74+H75+H76)</f>
        <v>0</v>
      </c>
    </row>
    <row r="78" spans="2:4" ht="12.75">
      <c r="B78" s="70"/>
      <c r="C78" s="71"/>
      <c r="D78" s="15"/>
    </row>
    <row r="79" spans="2:11" s="2" customFormat="1" ht="7.5" customHeight="1">
      <c r="B79" s="90" t="s">
        <v>65</v>
      </c>
      <c r="C79" s="90"/>
      <c r="D79" s="90"/>
      <c r="E79" s="90"/>
      <c r="F79" s="90"/>
      <c r="G79" s="90"/>
      <c r="H79" s="90"/>
      <c r="I79" s="3"/>
      <c r="J79" s="3"/>
      <c r="K79" s="3"/>
    </row>
    <row r="80" spans="2:11" s="2" customFormat="1" ht="6" customHeight="1">
      <c r="B80" s="90"/>
      <c r="C80" s="90"/>
      <c r="D80" s="90"/>
      <c r="E80" s="90"/>
      <c r="F80" s="90"/>
      <c r="G80" s="90"/>
      <c r="H80" s="90"/>
      <c r="I80" s="3"/>
      <c r="J80" s="3"/>
      <c r="K80" s="3"/>
    </row>
    <row r="81" spans="2:11" s="2" customFormat="1" ht="12.75" customHeight="1">
      <c r="B81" s="90"/>
      <c r="C81" s="90"/>
      <c r="D81" s="90"/>
      <c r="E81" s="90"/>
      <c r="F81" s="90"/>
      <c r="G81" s="90"/>
      <c r="H81" s="90"/>
      <c r="I81" s="3"/>
      <c r="J81" s="3"/>
      <c r="K81" s="3"/>
    </row>
    <row r="82" spans="2:11" s="2" customFormat="1" ht="15.75" customHeight="1">
      <c r="B82" s="90"/>
      <c r="C82" s="90"/>
      <c r="D82" s="90"/>
      <c r="E82" s="90"/>
      <c r="F82" s="90"/>
      <c r="G82" s="90"/>
      <c r="H82" s="90"/>
      <c r="I82" s="3"/>
      <c r="J82" s="3"/>
      <c r="K82" s="3"/>
    </row>
    <row r="83" spans="6:8" ht="12.75">
      <c r="F83" s="1">
        <f>SUM(F29+F77-F70)</f>
        <v>0</v>
      </c>
      <c r="G83" s="1">
        <f>SUM(G29+G77-G70)</f>
        <v>0</v>
      </c>
      <c r="H83" s="1">
        <f>SUM(H29+H77-H70)</f>
        <v>0</v>
      </c>
    </row>
    <row r="85" ht="12.75"/>
    <row r="86" ht="12.75"/>
  </sheetData>
  <sheetProtection/>
  <mergeCells count="31">
    <mergeCell ref="D7:E7"/>
    <mergeCell ref="B1:H1"/>
    <mergeCell ref="B2:C2"/>
    <mergeCell ref="B18:D18"/>
    <mergeCell ref="F20:F21"/>
    <mergeCell ref="G20:G21"/>
    <mergeCell ref="H20:H21"/>
    <mergeCell ref="D21:E21"/>
    <mergeCell ref="D3:E3"/>
    <mergeCell ref="D22:E22"/>
    <mergeCell ref="D23:E23"/>
    <mergeCell ref="B28:D28"/>
    <mergeCell ref="B29:C29"/>
    <mergeCell ref="D29:E29"/>
    <mergeCell ref="B31:E31"/>
    <mergeCell ref="F32:F33"/>
    <mergeCell ref="G32:G33"/>
    <mergeCell ref="H32:H33"/>
    <mergeCell ref="D33:E33"/>
    <mergeCell ref="D47:E47"/>
    <mergeCell ref="D48:E48"/>
    <mergeCell ref="G72:G73"/>
    <mergeCell ref="H72:H73"/>
    <mergeCell ref="D73:E73"/>
    <mergeCell ref="B79:H82"/>
    <mergeCell ref="D66:E66"/>
    <mergeCell ref="D67:E67"/>
    <mergeCell ref="B70:C70"/>
    <mergeCell ref="D70:E70"/>
    <mergeCell ref="C72:E72"/>
    <mergeCell ref="F72:F73"/>
  </mergeCells>
  <printOptions/>
  <pageMargins left="0.7086614173228347" right="0.7086614173228347" top="0.7874015748031497" bottom="0.7874015748031497" header="0.31496062992125984" footer="0.31496062992125984"/>
  <pageSetup cellComments="asDisplayed" horizontalDpi="600" verticalDpi="600" orientation="portrait" paperSize="9" scale="70" r:id="rId3"/>
  <rowBreaks count="1" manualBreakCount="1">
    <brk id="82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BJ</dc:creator>
  <cp:keywords/>
  <dc:description/>
  <cp:lastModifiedBy>BJ</cp:lastModifiedBy>
  <cp:lastPrinted>2017-11-21T08:28:38Z</cp:lastPrinted>
  <dcterms:created xsi:type="dcterms:W3CDTF">2017-11-22T09:44:46Z</dcterms:created>
  <dcterms:modified xsi:type="dcterms:W3CDTF">2017-11-22T09:44:46Z</dcterms:modified>
  <cp:category/>
  <cp:version/>
  <cp:contentType/>
  <cp:contentStatus/>
</cp:coreProperties>
</file>